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Calcoli" sheetId="1" r:id="rId1"/>
    <sheet name="Imputazion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<sst xmlns="http://schemas.openxmlformats.org/spreadsheetml/2006/main" count="176" uniqueCount="54">
  <si>
    <t>COSTI B2</t>
  </si>
  <si>
    <t>STIPENDIO</t>
  </si>
  <si>
    <t>al mese</t>
  </si>
  <si>
    <t>annuo</t>
  </si>
  <si>
    <t>BILINGUISMO</t>
  </si>
  <si>
    <t>TREDICESIMA</t>
  </si>
  <si>
    <t>TOTALE LORDI</t>
  </si>
  <si>
    <t>ARROTONDATO</t>
  </si>
  <si>
    <t>CPDEL 23,80%</t>
  </si>
  <si>
    <t>TFR 4,88%</t>
  </si>
  <si>
    <t>SOLIDARIETA 0,1%</t>
  </si>
  <si>
    <t>FOPADIVA 1%</t>
  </si>
  <si>
    <t>IRAP 8,5%</t>
  </si>
  <si>
    <t>INAIL 0,8%</t>
  </si>
  <si>
    <t>INPS DS</t>
  </si>
  <si>
    <t>TOTALE CONTRIBUTI</t>
  </si>
  <si>
    <t>1301/7</t>
  </si>
  <si>
    <t>SOGGETTO</t>
  </si>
  <si>
    <t>PDCF</t>
  </si>
  <si>
    <t>DIPENDENTI COMUNALI</t>
  </si>
  <si>
    <t>STIPENDI</t>
  </si>
  <si>
    <t>CAP/ART</t>
  </si>
  <si>
    <t>Esercizio 2019</t>
  </si>
  <si>
    <t>Esercizio 2018</t>
  </si>
  <si>
    <t>1.01.01.01.006</t>
  </si>
  <si>
    <t>Voci stipendiali corrisposte al personale a tempo determinato</t>
  </si>
  <si>
    <t>CPDEL</t>
  </si>
  <si>
    <t>1301/1</t>
  </si>
  <si>
    <t>INPDAP CPDEL</t>
  </si>
  <si>
    <t>1.01.02.01.001</t>
  </si>
  <si>
    <t>Contributi obbligatori per il personale</t>
  </si>
  <si>
    <t>TFR</t>
  </si>
  <si>
    <t>INPDAP INADEL E TFR</t>
  </si>
  <si>
    <t>SOLIDARIETA</t>
  </si>
  <si>
    <t>INPS EX GESTIONE INPDAP</t>
  </si>
  <si>
    <t>FOPADIVA</t>
  </si>
  <si>
    <t>1.01.02.01.002</t>
  </si>
  <si>
    <t xml:space="preserve">Contributi previdenza complementare </t>
  </si>
  <si>
    <t>INAIL</t>
  </si>
  <si>
    <t>INPS AOSTA</t>
  </si>
  <si>
    <t>IRAP</t>
  </si>
  <si>
    <t>REGIONE AUTONOMA VALLE D'AOSTA - IRAP</t>
  </si>
  <si>
    <t>1202/1</t>
  </si>
  <si>
    <t>1.02.01.01.001</t>
  </si>
  <si>
    <t>Imposta regionale sulle attività produttive (IRAP)</t>
  </si>
  <si>
    <t>1302/4</t>
  </si>
  <si>
    <t>1303/2</t>
  </si>
  <si>
    <t>1302/8</t>
  </si>
  <si>
    <t>1202/10</t>
  </si>
  <si>
    <t>1303/11</t>
  </si>
  <si>
    <t>1202/11</t>
  </si>
  <si>
    <t>RISORSE UMANE</t>
  </si>
  <si>
    <t>ENTRATE TRIBUTARIE</t>
  </si>
  <si>
    <t>ECONOMICA-FINANZIARIA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</si>
</sst>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49" activeCellId="1" sqref="F17 D49"/>
    </sheetView>
  </sheetViews>
  <sheetFormatPr defaultColWidth="9.140625" defaultRowHeight="12.75"/>
  <cols>
    <col min="1" max="1" width="19.28125" style="1" bestFit="1" customWidth="1"/>
    <col min="2" max="2" width="8.140625" style="0" bestFit="1" customWidth="1"/>
    <col min="3" max="3" width="15.140625" style="0" bestFit="1" customWidth="1"/>
    <col min="4" max="4" width="11.8515625" style="0" bestFit="1" customWidth="1"/>
    <col min="6" max="6" width="11.8515625" style="0" bestFit="1" customWidth="1"/>
  </cols>
  <sheetData>
    <row r="1" ht="12.75">
      <c r="A1" s="1" t="s">
        <v>0</v>
      </c>
    </row>
    <row r="2" ht="3.75" customHeight="1"/>
    <row r="3" ht="12.75">
      <c r="A3" s="1" t="s">
        <v>1</v>
      </c>
    </row>
    <row r="4" spans="1:2" ht="12.75">
      <c r="A4" s="1">
        <v>1664.2</v>
      </c>
      <c r="B4" t="s">
        <v>2</v>
      </c>
    </row>
    <row r="5" spans="1:2" ht="12.75">
      <c r="A5" s="1">
        <f>A4*12</f>
        <v>19970.4</v>
      </c>
      <c r="B5" t="s">
        <v>3</v>
      </c>
    </row>
    <row r="6" ht="3.75" customHeight="1"/>
    <row r="7" ht="12.75">
      <c r="A7" s="2" t="s">
        <v>4</v>
      </c>
    </row>
    <row r="8" spans="1:2" ht="12.75">
      <c r="A8" s="1">
        <v>151.32</v>
      </c>
      <c r="B8" t="s">
        <v>2</v>
      </c>
    </row>
    <row r="9" spans="1:2" ht="12.75">
      <c r="A9" s="1">
        <f>A8*12</f>
        <v>1815.84</v>
      </c>
      <c r="B9" t="s">
        <v>3</v>
      </c>
    </row>
    <row r="10" ht="3.75" customHeight="1"/>
    <row r="11" ht="12.75">
      <c r="A11" s="2" t="s">
        <v>5</v>
      </c>
    </row>
    <row r="12" spans="1:2" ht="12.75">
      <c r="A12" s="2">
        <f>A13/12</f>
        <v>138.68333333333334</v>
      </c>
      <c r="B12" t="s">
        <v>2</v>
      </c>
    </row>
    <row r="13" spans="1:2" ht="12.75">
      <c r="A13" s="1">
        <v>1664.2</v>
      </c>
      <c r="B13" t="s">
        <v>3</v>
      </c>
    </row>
    <row r="14" ht="3.75" customHeight="1"/>
    <row r="15" spans="1:2" ht="12.75">
      <c r="A15" s="4" t="s">
        <v>6</v>
      </c>
      <c r="B15" s="5"/>
    </row>
    <row r="16" spans="1:6" ht="12.75">
      <c r="A16" s="4">
        <f>A4+A8+A12</f>
        <v>1954.2033333333334</v>
      </c>
      <c r="B16" s="5" t="s">
        <v>2</v>
      </c>
      <c r="C16" s="7" t="s">
        <v>7</v>
      </c>
      <c r="D16" s="3">
        <f>D17/12</f>
        <v>2000</v>
      </c>
      <c r="F16" s="3">
        <f>D16*1.5</f>
        <v>3000</v>
      </c>
    </row>
    <row r="17" spans="1:6" ht="12.75">
      <c r="A17" s="4">
        <f>A5+A9+A13</f>
        <v>23450.440000000002</v>
      </c>
      <c r="B17" s="5" t="s">
        <v>3</v>
      </c>
      <c r="C17" s="7"/>
      <c r="D17" s="1">
        <v>24000</v>
      </c>
      <c r="F17" s="3">
        <f>D16*7.5</f>
        <v>15000</v>
      </c>
    </row>
    <row r="19" ht="12.75">
      <c r="A19" s="2" t="s">
        <v>8</v>
      </c>
    </row>
    <row r="20" spans="1:4" ht="12.75">
      <c r="A20" s="1">
        <f>D16*23.8%</f>
        <v>476.00000000000006</v>
      </c>
      <c r="B20" t="s">
        <v>2</v>
      </c>
      <c r="C20" s="3"/>
      <c r="D20" s="3">
        <f>A20*1.5</f>
        <v>714.0000000000001</v>
      </c>
    </row>
    <row r="21" spans="1:4" ht="12.75">
      <c r="A21" s="1">
        <f>D17*23.8%</f>
        <v>5712</v>
      </c>
      <c r="B21" t="s">
        <v>3</v>
      </c>
      <c r="D21" s="3">
        <f>A20*7.5</f>
        <v>3570.0000000000005</v>
      </c>
    </row>
    <row r="22" ht="3.75" customHeight="1"/>
    <row r="23" ht="12.75">
      <c r="A23" s="2" t="s">
        <v>9</v>
      </c>
    </row>
    <row r="24" spans="1:4" ht="12.75">
      <c r="A24" s="1">
        <f>D16*4.88%</f>
        <v>97.6</v>
      </c>
      <c r="B24" t="s">
        <v>2</v>
      </c>
      <c r="D24" s="3">
        <f>A24*1.5</f>
        <v>146.39999999999998</v>
      </c>
    </row>
    <row r="25" spans="1:4" ht="12.75">
      <c r="A25" s="1">
        <f>D17*4.88%</f>
        <v>1171.1999999999998</v>
      </c>
      <c r="B25" t="s">
        <v>3</v>
      </c>
      <c r="D25" s="3">
        <f>A24*7.5</f>
        <v>732</v>
      </c>
    </row>
    <row r="26" ht="3.75" customHeight="1"/>
    <row r="27" ht="12.75">
      <c r="A27" s="2" t="s">
        <v>10</v>
      </c>
    </row>
    <row r="28" spans="1:4" ht="12.75">
      <c r="A28" s="1">
        <f>D16*0.1%</f>
        <v>2</v>
      </c>
      <c r="B28" t="s">
        <v>2</v>
      </c>
      <c r="D28" s="3">
        <f>A28*1.5</f>
        <v>3</v>
      </c>
    </row>
    <row r="29" spans="1:4" ht="12.75">
      <c r="A29" s="1">
        <f>D17*0.1%</f>
        <v>24</v>
      </c>
      <c r="B29" t="s">
        <v>3</v>
      </c>
      <c r="D29" s="3">
        <f>A28*7.5</f>
        <v>15</v>
      </c>
    </row>
    <row r="30" ht="3.75" customHeight="1"/>
    <row r="31" ht="12.75">
      <c r="A31" s="2" t="s">
        <v>11</v>
      </c>
    </row>
    <row r="32" spans="1:4" ht="12.75">
      <c r="A32" s="1">
        <f>D16*1%</f>
        <v>20</v>
      </c>
      <c r="B32" t="s">
        <v>2</v>
      </c>
      <c r="D32" s="3">
        <f>A32*1.5</f>
        <v>30</v>
      </c>
    </row>
    <row r="33" spans="1:4" ht="12.75">
      <c r="A33" s="1">
        <f>D17*1%</f>
        <v>240</v>
      </c>
      <c r="B33" t="s">
        <v>3</v>
      </c>
      <c r="D33" s="3">
        <f>A32*7.5</f>
        <v>150</v>
      </c>
    </row>
    <row r="34" ht="3.75" customHeight="1"/>
    <row r="35" ht="12.75">
      <c r="A35" s="2" t="s">
        <v>12</v>
      </c>
    </row>
    <row r="36" spans="1:4" ht="12.75">
      <c r="A36" s="1">
        <f>D16*8.5%</f>
        <v>170</v>
      </c>
      <c r="B36" t="s">
        <v>2</v>
      </c>
      <c r="D36" s="3">
        <f>A36*1.5</f>
        <v>255</v>
      </c>
    </row>
    <row r="37" spans="1:4" ht="12.75">
      <c r="A37" s="1">
        <f>D17*8.5%</f>
        <v>2040.0000000000002</v>
      </c>
      <c r="B37" t="s">
        <v>3</v>
      </c>
      <c r="D37" s="3">
        <f>A36*7.5</f>
        <v>1275</v>
      </c>
    </row>
    <row r="38" ht="3.75" customHeight="1"/>
    <row r="39" ht="12.75">
      <c r="A39" s="2" t="s">
        <v>13</v>
      </c>
    </row>
    <row r="40" spans="1:4" ht="12.75">
      <c r="A40" s="1">
        <f>D16*0.8%</f>
        <v>16</v>
      </c>
      <c r="B40" t="s">
        <v>2</v>
      </c>
      <c r="D40" s="3">
        <f>A40*1.5</f>
        <v>24</v>
      </c>
    </row>
    <row r="41" spans="1:4" ht="12.75">
      <c r="A41" s="1">
        <f>D17*0.8%</f>
        <v>192</v>
      </c>
      <c r="B41" t="s">
        <v>3</v>
      </c>
      <c r="D41" s="3">
        <f>A40*7.5</f>
        <v>120</v>
      </c>
    </row>
    <row r="42" ht="3.75" customHeight="1"/>
    <row r="43" ht="12.75">
      <c r="A43" s="2" t="s">
        <v>14</v>
      </c>
    </row>
    <row r="44" spans="1:4" ht="12.75">
      <c r="A44" s="1">
        <f>D16*1.61%</f>
        <v>32.2</v>
      </c>
      <c r="B44" t="s">
        <v>2</v>
      </c>
      <c r="D44" s="3">
        <f>A44*1.5</f>
        <v>48.300000000000004</v>
      </c>
    </row>
    <row r="45" spans="1:4" ht="12.75">
      <c r="A45" s="1">
        <f>D17*1.61%</f>
        <v>386.4</v>
      </c>
      <c r="B45" t="s">
        <v>3</v>
      </c>
      <c r="D45" s="3">
        <f>A44*7.5</f>
        <v>241.50000000000003</v>
      </c>
    </row>
    <row r="46" ht="3.75" customHeight="1"/>
    <row r="47" spans="1:2" ht="12.75">
      <c r="A47" s="4" t="s">
        <v>15</v>
      </c>
      <c r="B47" s="5"/>
    </row>
    <row r="48" spans="1:4" ht="12.75">
      <c r="A48" s="4">
        <f>A20+A24+A28+A32+A36+A40+A44</f>
        <v>813.8000000000001</v>
      </c>
      <c r="B48" s="5" t="s">
        <v>2</v>
      </c>
      <c r="C48" s="3"/>
      <c r="D48" s="3">
        <f>A48*1.5</f>
        <v>1220.7</v>
      </c>
    </row>
    <row r="49" spans="1:4" ht="12.75">
      <c r="A49" s="4">
        <f>A21+A25+A29+A33+A37+A41+A45</f>
        <v>9765.6</v>
      </c>
      <c r="B49" s="5" t="s">
        <v>3</v>
      </c>
      <c r="D49" s="3">
        <f>A48*7.5</f>
        <v>6103.500000000001</v>
      </c>
    </row>
  </sheetData>
  <mergeCells count="1">
    <mergeCell ref="C16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26" sqref="E26"/>
    </sheetView>
  </sheetViews>
  <sheetFormatPr defaultColWidth="9.140625" defaultRowHeight="12.75"/>
  <cols>
    <col min="1" max="1" width="24.421875" style="0" bestFit="1" customWidth="1"/>
    <col min="3" max="4" width="13.421875" style="0" bestFit="1" customWidth="1"/>
    <col min="5" max="5" width="42.57421875" style="0" bestFit="1" customWidth="1"/>
    <col min="6" max="6" width="13.421875" style="0" bestFit="1" customWidth="1"/>
    <col min="7" max="7" width="52.8515625" style="0" bestFit="1" customWidth="1"/>
  </cols>
  <sheetData>
    <row r="1" spans="1:6" ht="12.75">
      <c r="A1" s="5" t="s">
        <v>51</v>
      </c>
      <c r="B1" t="s">
        <v>21</v>
      </c>
      <c r="C1" t="s">
        <v>23</v>
      </c>
      <c r="D1" t="s">
        <v>22</v>
      </c>
      <c r="E1" t="s">
        <v>17</v>
      </c>
      <c r="F1" t="s">
        <v>18</v>
      </c>
    </row>
    <row r="2" spans="1:7" ht="12.75">
      <c r="A2" t="s">
        <v>20</v>
      </c>
      <c r="B2" t="s">
        <v>16</v>
      </c>
      <c r="C2" s="1">
        <v>3000</v>
      </c>
      <c r="D2" s="1">
        <v>15000</v>
      </c>
      <c r="E2" t="s">
        <v>19</v>
      </c>
      <c r="F2" s="6" t="s">
        <v>24</v>
      </c>
      <c r="G2" t="s">
        <v>25</v>
      </c>
    </row>
    <row r="3" spans="1:7" ht="12.75">
      <c r="A3" t="s">
        <v>26</v>
      </c>
      <c r="B3" t="s">
        <v>27</v>
      </c>
      <c r="C3" s="1">
        <v>714</v>
      </c>
      <c r="D3" s="1">
        <v>3570</v>
      </c>
      <c r="E3" t="s">
        <v>28</v>
      </c>
      <c r="F3" s="6" t="s">
        <v>29</v>
      </c>
      <c r="G3" t="s">
        <v>30</v>
      </c>
    </row>
    <row r="4" spans="1:7" ht="12.75">
      <c r="A4" t="s">
        <v>31</v>
      </c>
      <c r="B4" t="s">
        <v>27</v>
      </c>
      <c r="C4" s="1">
        <v>146.4</v>
      </c>
      <c r="D4" s="1">
        <v>732</v>
      </c>
      <c r="E4" t="s">
        <v>32</v>
      </c>
      <c r="F4" s="6" t="s">
        <v>29</v>
      </c>
      <c r="G4" t="s">
        <v>30</v>
      </c>
    </row>
    <row r="5" spans="1:7" ht="12.75">
      <c r="A5" t="s">
        <v>33</v>
      </c>
      <c r="B5" t="s">
        <v>27</v>
      </c>
      <c r="C5" s="1">
        <v>3</v>
      </c>
      <c r="D5" s="1">
        <v>15</v>
      </c>
      <c r="E5" t="s">
        <v>34</v>
      </c>
      <c r="F5" s="6" t="s">
        <v>29</v>
      </c>
      <c r="G5" t="s">
        <v>30</v>
      </c>
    </row>
    <row r="6" spans="1:7" ht="12.75">
      <c r="A6" t="s">
        <v>38</v>
      </c>
      <c r="B6" t="s">
        <v>27</v>
      </c>
      <c r="C6" s="1">
        <v>24</v>
      </c>
      <c r="D6" s="1">
        <v>120</v>
      </c>
      <c r="E6" t="s">
        <v>38</v>
      </c>
      <c r="F6" s="6" t="s">
        <v>29</v>
      </c>
      <c r="G6" t="s">
        <v>30</v>
      </c>
    </row>
    <row r="7" spans="1:7" ht="12.75">
      <c r="A7" t="s">
        <v>14</v>
      </c>
      <c r="B7" t="s">
        <v>27</v>
      </c>
      <c r="C7" s="1">
        <v>48.3</v>
      </c>
      <c r="D7" s="1">
        <v>241.5</v>
      </c>
      <c r="E7" t="s">
        <v>39</v>
      </c>
      <c r="F7" s="6" t="s">
        <v>29</v>
      </c>
      <c r="G7" t="s">
        <v>30</v>
      </c>
    </row>
    <row r="8" spans="1:7" ht="12.75">
      <c r="A8" t="s">
        <v>35</v>
      </c>
      <c r="B8" t="s">
        <v>27</v>
      </c>
      <c r="C8" s="1">
        <v>30</v>
      </c>
      <c r="D8" s="1">
        <v>150</v>
      </c>
      <c r="E8" t="s">
        <v>35</v>
      </c>
      <c r="F8" s="6" t="s">
        <v>36</v>
      </c>
      <c r="G8" t="s">
        <v>37</v>
      </c>
    </row>
    <row r="9" spans="1:7" ht="12.75">
      <c r="A9" t="s">
        <v>40</v>
      </c>
      <c r="B9" t="s">
        <v>42</v>
      </c>
      <c r="C9" s="1">
        <v>255</v>
      </c>
      <c r="D9" s="1">
        <v>1275</v>
      </c>
      <c r="E9" t="s">
        <v>41</v>
      </c>
      <c r="F9" s="6" t="s">
        <v>43</v>
      </c>
      <c r="G9" t="s">
        <v>44</v>
      </c>
    </row>
    <row r="10" spans="3:4" ht="12.75">
      <c r="C10" s="1"/>
      <c r="D10" s="1"/>
    </row>
    <row r="11" spans="1:6" ht="12.75">
      <c r="A11" s="5" t="s">
        <v>53</v>
      </c>
      <c r="B11" t="s">
        <v>21</v>
      </c>
      <c r="C11" t="s">
        <v>23</v>
      </c>
      <c r="D11" t="s">
        <v>22</v>
      </c>
      <c r="E11" t="s">
        <v>17</v>
      </c>
      <c r="F11" t="s">
        <v>18</v>
      </c>
    </row>
    <row r="12" spans="1:7" ht="12.75">
      <c r="A12" t="s">
        <v>20</v>
      </c>
      <c r="B12" t="s">
        <v>45</v>
      </c>
      <c r="C12" s="1">
        <f>C2*70%</f>
        <v>2100</v>
      </c>
      <c r="D12" s="1">
        <f>D2*70%</f>
        <v>10500</v>
      </c>
      <c r="E12" t="s">
        <v>19</v>
      </c>
      <c r="F12" s="6" t="s">
        <v>24</v>
      </c>
      <c r="G12" t="s">
        <v>25</v>
      </c>
    </row>
    <row r="13" spans="1:7" ht="12.75">
      <c r="A13" t="s">
        <v>26</v>
      </c>
      <c r="B13" t="s">
        <v>47</v>
      </c>
      <c r="C13" s="1">
        <f aca="true" t="shared" si="0" ref="C13:D19">C3*70%</f>
        <v>499.79999999999995</v>
      </c>
      <c r="D13" s="1">
        <f t="shared" si="0"/>
        <v>2499</v>
      </c>
      <c r="E13" t="s">
        <v>28</v>
      </c>
      <c r="F13" s="6" t="s">
        <v>29</v>
      </c>
      <c r="G13" t="s">
        <v>30</v>
      </c>
    </row>
    <row r="14" spans="1:7" ht="12.75">
      <c r="A14" t="s">
        <v>31</v>
      </c>
      <c r="B14" t="s">
        <v>47</v>
      </c>
      <c r="C14" s="1">
        <f t="shared" si="0"/>
        <v>102.48</v>
      </c>
      <c r="D14" s="1">
        <f t="shared" si="0"/>
        <v>512.4</v>
      </c>
      <c r="E14" t="s">
        <v>32</v>
      </c>
      <c r="F14" s="6" t="s">
        <v>29</v>
      </c>
      <c r="G14" t="s">
        <v>30</v>
      </c>
    </row>
    <row r="15" spans="1:7" ht="12.75">
      <c r="A15" t="s">
        <v>33</v>
      </c>
      <c r="B15" t="s">
        <v>47</v>
      </c>
      <c r="C15" s="1">
        <f t="shared" si="0"/>
        <v>2.0999999999999996</v>
      </c>
      <c r="D15" s="1">
        <f t="shared" si="0"/>
        <v>10.5</v>
      </c>
      <c r="E15" t="s">
        <v>34</v>
      </c>
      <c r="F15" s="6" t="s">
        <v>29</v>
      </c>
      <c r="G15" t="s">
        <v>30</v>
      </c>
    </row>
    <row r="16" spans="1:7" ht="12.75">
      <c r="A16" t="s">
        <v>38</v>
      </c>
      <c r="B16" t="s">
        <v>47</v>
      </c>
      <c r="C16" s="1">
        <f t="shared" si="0"/>
        <v>16.799999999999997</v>
      </c>
      <c r="D16" s="1">
        <f t="shared" si="0"/>
        <v>84</v>
      </c>
      <c r="E16" t="s">
        <v>38</v>
      </c>
      <c r="F16" s="6" t="s">
        <v>29</v>
      </c>
      <c r="G16" t="s">
        <v>30</v>
      </c>
    </row>
    <row r="17" spans="1:7" ht="12.75">
      <c r="A17" t="s">
        <v>14</v>
      </c>
      <c r="B17" t="s">
        <v>47</v>
      </c>
      <c r="C17" s="1">
        <f t="shared" si="0"/>
        <v>33.809999999999995</v>
      </c>
      <c r="D17" s="1">
        <f t="shared" si="0"/>
        <v>169.04999999999998</v>
      </c>
      <c r="E17" t="s">
        <v>39</v>
      </c>
      <c r="F17" s="6" t="s">
        <v>29</v>
      </c>
      <c r="G17" t="s">
        <v>30</v>
      </c>
    </row>
    <row r="18" spans="1:7" ht="12.75">
      <c r="A18" t="s">
        <v>35</v>
      </c>
      <c r="B18" t="s">
        <v>47</v>
      </c>
      <c r="C18" s="1">
        <f t="shared" si="0"/>
        <v>21</v>
      </c>
      <c r="D18" s="1">
        <f t="shared" si="0"/>
        <v>105</v>
      </c>
      <c r="E18" t="s">
        <v>35</v>
      </c>
      <c r="F18" s="6" t="s">
        <v>36</v>
      </c>
      <c r="G18" t="s">
        <v>37</v>
      </c>
    </row>
    <row r="19" spans="1:7" ht="12.75">
      <c r="A19" t="s">
        <v>40</v>
      </c>
      <c r="B19" t="s">
        <v>48</v>
      </c>
      <c r="C19" s="1">
        <f t="shared" si="0"/>
        <v>178.5</v>
      </c>
      <c r="D19" s="1">
        <f t="shared" si="0"/>
        <v>892.5</v>
      </c>
      <c r="E19" t="s">
        <v>41</v>
      </c>
      <c r="F19" s="6" t="s">
        <v>43</v>
      </c>
      <c r="G19" t="s">
        <v>44</v>
      </c>
    </row>
    <row r="20" spans="3:4" ht="12.75">
      <c r="C20" s="1"/>
      <c r="D20" s="1"/>
    </row>
    <row r="21" spans="1:6" ht="12.75">
      <c r="A21" s="5" t="s">
        <v>52</v>
      </c>
      <c r="B21" t="s">
        <v>21</v>
      </c>
      <c r="C21" t="s">
        <v>23</v>
      </c>
      <c r="D21" t="s">
        <v>22</v>
      </c>
      <c r="E21" t="s">
        <v>17</v>
      </c>
      <c r="F21" t="s">
        <v>18</v>
      </c>
    </row>
    <row r="22" spans="1:7" ht="12.75">
      <c r="A22" t="s">
        <v>20</v>
      </c>
      <c r="B22" t="s">
        <v>46</v>
      </c>
      <c r="C22" s="1">
        <f>C2*30%</f>
        <v>900</v>
      </c>
      <c r="D22" s="1">
        <f>D2*30%</f>
        <v>4500</v>
      </c>
      <c r="E22" t="s">
        <v>19</v>
      </c>
      <c r="F22" s="6" t="s">
        <v>24</v>
      </c>
      <c r="G22" t="s">
        <v>25</v>
      </c>
    </row>
    <row r="23" spans="1:7" ht="12.75">
      <c r="A23" t="s">
        <v>26</v>
      </c>
      <c r="B23" t="s">
        <v>49</v>
      </c>
      <c r="C23" s="1">
        <f aca="true" t="shared" si="1" ref="C23:D29">C3*30%</f>
        <v>214.2</v>
      </c>
      <c r="D23" s="1">
        <f t="shared" si="1"/>
        <v>1071</v>
      </c>
      <c r="E23" t="s">
        <v>28</v>
      </c>
      <c r="F23" s="6" t="s">
        <v>29</v>
      </c>
      <c r="G23" t="s">
        <v>30</v>
      </c>
    </row>
    <row r="24" spans="1:7" ht="12.75">
      <c r="A24" t="s">
        <v>31</v>
      </c>
      <c r="B24" t="s">
        <v>49</v>
      </c>
      <c r="C24" s="1">
        <f t="shared" si="1"/>
        <v>43.92</v>
      </c>
      <c r="D24" s="1">
        <f t="shared" si="1"/>
        <v>219.6</v>
      </c>
      <c r="E24" t="s">
        <v>32</v>
      </c>
      <c r="F24" s="6" t="s">
        <v>29</v>
      </c>
      <c r="G24" t="s">
        <v>30</v>
      </c>
    </row>
    <row r="25" spans="1:7" ht="12.75">
      <c r="A25" t="s">
        <v>33</v>
      </c>
      <c r="B25" t="s">
        <v>49</v>
      </c>
      <c r="C25" s="1">
        <f t="shared" si="1"/>
        <v>0.8999999999999999</v>
      </c>
      <c r="D25" s="1">
        <f t="shared" si="1"/>
        <v>4.5</v>
      </c>
      <c r="E25" t="s">
        <v>34</v>
      </c>
      <c r="F25" s="6" t="s">
        <v>29</v>
      </c>
      <c r="G25" t="s">
        <v>30</v>
      </c>
    </row>
    <row r="26" spans="1:7" ht="12.75">
      <c r="A26" t="s">
        <v>38</v>
      </c>
      <c r="B26" t="s">
        <v>49</v>
      </c>
      <c r="C26" s="1">
        <f t="shared" si="1"/>
        <v>7.199999999999999</v>
      </c>
      <c r="D26" s="1">
        <f t="shared" si="1"/>
        <v>36</v>
      </c>
      <c r="E26" t="s">
        <v>38</v>
      </c>
      <c r="F26" s="6" t="s">
        <v>29</v>
      </c>
      <c r="G26" t="s">
        <v>30</v>
      </c>
    </row>
    <row r="27" spans="1:7" ht="12.75">
      <c r="A27" t="s">
        <v>14</v>
      </c>
      <c r="B27" t="s">
        <v>49</v>
      </c>
      <c r="C27" s="1">
        <f t="shared" si="1"/>
        <v>14.489999999999998</v>
      </c>
      <c r="D27" s="1">
        <f t="shared" si="1"/>
        <v>72.45</v>
      </c>
      <c r="E27" t="s">
        <v>39</v>
      </c>
      <c r="F27" s="6" t="s">
        <v>29</v>
      </c>
      <c r="G27" t="s">
        <v>30</v>
      </c>
    </row>
    <row r="28" spans="1:7" ht="12.75">
      <c r="A28" t="s">
        <v>35</v>
      </c>
      <c r="B28" t="s">
        <v>49</v>
      </c>
      <c r="C28" s="1">
        <f t="shared" si="1"/>
        <v>9</v>
      </c>
      <c r="D28" s="1">
        <f t="shared" si="1"/>
        <v>45</v>
      </c>
      <c r="E28" t="s">
        <v>35</v>
      </c>
      <c r="F28" s="6" t="s">
        <v>36</v>
      </c>
      <c r="G28" t="s">
        <v>37</v>
      </c>
    </row>
    <row r="29" spans="1:7" ht="12.75">
      <c r="A29" t="s">
        <v>40</v>
      </c>
      <c r="B29" t="s">
        <v>50</v>
      </c>
      <c r="C29" s="1">
        <f t="shared" si="1"/>
        <v>76.5</v>
      </c>
      <c r="D29" s="1">
        <f t="shared" si="1"/>
        <v>382.5</v>
      </c>
      <c r="E29" t="s">
        <v>41</v>
      </c>
      <c r="F29" s="6" t="s">
        <v>43</v>
      </c>
      <c r="G29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htreves</dc:creator>
  <cp:keywords/>
  <dc:description/>
  <cp:lastModifiedBy>cristinac</cp:lastModifiedBy>
  <dcterms:created xsi:type="dcterms:W3CDTF">2018-10-29T10:38:58Z</dcterms:created>
  <dcterms:modified xsi:type="dcterms:W3CDTF">2018-11-19T12:04:16Z</dcterms:modified>
  <cp:category/>
  <cp:version/>
  <cp:contentType/>
  <cp:contentStatus/>
</cp:coreProperties>
</file>